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1400"/>
  </bookViews>
  <sheets>
    <sheet name="школы" sheetId="1" r:id="rId1"/>
    <sheet name="социалка+здрав" sheetId="2" r:id="rId2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/>
  <c r="D88" l="1"/>
  <c r="E88" s="1"/>
  <c r="D27" l="1"/>
  <c r="D28"/>
  <c r="E28" s="1"/>
  <c r="D29"/>
  <c r="E29" s="1"/>
  <c r="D30"/>
  <c r="E30" s="1"/>
  <c r="E27" l="1"/>
  <c r="D31"/>
  <c r="E31" s="1"/>
  <c r="D32"/>
  <c r="E32" s="1"/>
  <c r="D33"/>
  <c r="E33" s="1"/>
  <c r="D5" i="2" l="1"/>
  <c r="D86" i="1" l="1"/>
  <c r="D66"/>
  <c r="F4" i="2"/>
  <c r="F5"/>
  <c r="F6"/>
  <c r="F7"/>
  <c r="F3"/>
  <c r="E4"/>
  <c r="E5"/>
  <c r="E6"/>
  <c r="E7"/>
  <c r="E3"/>
  <c r="D4"/>
  <c r="D6"/>
  <c r="D7"/>
  <c r="D3"/>
  <c r="D4" i="1" l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7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 l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C126" l="1"/>
  <c r="E126" l="1"/>
  <c r="F8" i="2" l="1"/>
  <c r="D8"/>
  <c r="E8" l="1"/>
</calcChain>
</file>

<file path=xl/sharedStrings.xml><?xml version="1.0" encoding="utf-8"?>
<sst xmlns="http://schemas.openxmlformats.org/spreadsheetml/2006/main" count="268" uniqueCount="205">
  <si>
    <t>Учреждение</t>
  </si>
  <si>
    <t>Кадастровая стоимость в год</t>
  </si>
  <si>
    <t>Сумма налога к уплате в квартал</t>
  </si>
  <si>
    <t>ГБОУ школа № 13 с углубленным изучением английского языка Невского района Санкт-Петербурга</t>
  </si>
  <si>
    <t>ГБОУ СОШ №14 Невского района Санкт-Петербурга</t>
  </si>
  <si>
    <t>ГБОУ школа №20 Невского района Санкт-Петербурга</t>
  </si>
  <si>
    <t>ГБОУ школа № 23 с углубленным изучением финского языка Невского района Санкт-Петербурга</t>
  </si>
  <si>
    <t>ГБОУ школа №26 с углубленным изучением французского языка Невского района Санкт-Петербурга</t>
  </si>
  <si>
    <t>ГБОУ школа №39 Невского района Санкт-Петербурга</t>
  </si>
  <si>
    <t>ГБОУ СОШ № 268 Невского района Санкт-Петербурга</t>
  </si>
  <si>
    <t>ГБОУ школа № 327 Невского района Санкт-Петербурга</t>
  </si>
  <si>
    <t>ГБОУ школа № 328 с углубленным изучением английского языка Невского района Санкт-Петербурга</t>
  </si>
  <si>
    <t>ГБОУ гимназия № 330 Невского района Санкт-Петербурга</t>
  </si>
  <si>
    <t>ГБОУ СОШ № 331 Невского административного района СПб</t>
  </si>
  <si>
    <t>ГБОУ школа № 332 Невского района Санкт-Петербурга</t>
  </si>
  <si>
    <t>ГБОУ школа № 333 Невского района Санкт-Петербурга</t>
  </si>
  <si>
    <t>ГБОУ школа № 334 Невского района Санкт-Петербурга</t>
  </si>
  <si>
    <t>ГБОУ школа № 336 невского района Санкт-Петербурга</t>
  </si>
  <si>
    <t>ГБОУ СОШ №337 Невского района Санкт-Петербурга</t>
  </si>
  <si>
    <t>ГБОУ СОШ № 338 Невского административного района Санкт-Петербурга</t>
  </si>
  <si>
    <t>ГБОУ СОШ № 339 Невского района Санкт-Петербурга</t>
  </si>
  <si>
    <t>ГБОУ школа № 340 Невского района Санкт-Петербурга</t>
  </si>
  <si>
    <t>ГБОУ школа № 341 Невского района Санкт-Петербурга</t>
  </si>
  <si>
    <t>ГБОУ школа № 342 Невского района Санкт-Петербурга</t>
  </si>
  <si>
    <t>ГБОУ лицей № 344 Невского района Санкт-Петербурга</t>
  </si>
  <si>
    <t>ГБОУ школа № 345 Невского района Санкт-Петербурга</t>
  </si>
  <si>
    <t>ГБОУ школа № 346 Невского района Санкт-Петербурга</t>
  </si>
  <si>
    <t>ГБОУ СОШ № 348 Невского района Санкт-Петербурга</t>
  </si>
  <si>
    <t>ГБОУ средняя школа № 350 Невского района Санкт-Петербурга</t>
  </si>
  <si>
    <t>ГБОУ СОШ № 458 с углубленным изучением немецкого языка Невского района Санкт-Петербурга</t>
  </si>
  <si>
    <t>ГОУ СОШ № 497 Невского административного района Санкт-Петербурга</t>
  </si>
  <si>
    <t>ГБОУ школа № 512 Невского района Санкт-Петербурга</t>
  </si>
  <si>
    <t>ГБОУ гимназия № 513 Невского района Санкт-Петербурга</t>
  </si>
  <si>
    <t>ГБОУ СОШ №516 Невского района Санкт-Петербурга</t>
  </si>
  <si>
    <t>ГБОУ школа №527 Невского района Санкт-Петербурга</t>
  </si>
  <si>
    <t>ГБОУ СОШ № 557 Невского района Санкт-Петербурга</t>
  </si>
  <si>
    <t>ГБОУ СОШ № 569 Невского административного района Санкт-Петербурга</t>
  </si>
  <si>
    <t>ГБОУ школа №570 Невского района Санкт-Петербурга</t>
  </si>
  <si>
    <t>ГБОУ школа № 571 с углубленным изучением английского языка Невского района Санкт-Петербурга</t>
  </si>
  <si>
    <t>ГБОУ средняя общеобразовательная школа № 572 Невского района Санкт-Петербурга</t>
  </si>
  <si>
    <t>ГБОУ школа № 574 Невского района Санкт-Петербурга</t>
  </si>
  <si>
    <t>ГБОУ школа № 625 с углубленным изучением математики Невского района Санкт-Петербурга</t>
  </si>
  <si>
    <t>ГБОУ школа № 641 с углубленным изучением английского языка Невского района Санкт-Петербурга</t>
  </si>
  <si>
    <t>ГБОУ школа № 667 Невского района Санкт-Петербурга</t>
  </si>
  <si>
    <t>ГБОУ начальная школа № 689 Невского района Санкт-Петербурга</t>
  </si>
  <si>
    <t>ГБОУ ДОД Дом детского творчества Невского района СПб "Левобережный"</t>
  </si>
  <si>
    <t>ГБОУ ДОД Правобережный дом детского творчества Невского района СПб</t>
  </si>
  <si>
    <t>ГБОУ ДОД Школа искусств Невского района Санкт-Петербурга "Театральная Семья"</t>
  </si>
  <si>
    <t>ГБОУ «Информационно-методический центр" Невского р-на СПб</t>
  </si>
  <si>
    <t>ГБОУ ДОД детско-юношеская спортивная школа №2 Невского района СПб</t>
  </si>
  <si>
    <t>ГБОУ школа №693</t>
  </si>
  <si>
    <t>ГБОУ школа №691</t>
  </si>
  <si>
    <t>ГБОУ школа №690</t>
  </si>
  <si>
    <t>ГБОУ спорт школа №1</t>
  </si>
  <si>
    <t>ЦФКСиЗ</t>
  </si>
  <si>
    <t>Старт+</t>
  </si>
  <si>
    <t>Расчет налога по земельным участкам ГБОУ школы Невского района</t>
  </si>
  <si>
    <t>Кадастровый номер</t>
  </si>
  <si>
    <t>78:12:0006303:9</t>
  </si>
  <si>
    <t>78:12:0006302:14</t>
  </si>
  <si>
    <t>78:12:0006302:29</t>
  </si>
  <si>
    <t>ГБОУ СОШ №17 Невского района Санкт-Петербурга</t>
  </si>
  <si>
    <t>ГБОУ СОШ №18Невского района Санкт-Петербурга</t>
  </si>
  <si>
    <t>78:12:0006304:8</t>
  </si>
  <si>
    <t>ГБОУ школа №22 Невского района Санкт-Петербурга</t>
  </si>
  <si>
    <t>78:12:0714802:15</t>
  </si>
  <si>
    <t>78:12:0006308:5</t>
  </si>
  <si>
    <t>78:12:0631202:10</t>
  </si>
  <si>
    <t>ГБОУ школа№31 Невского района Санкт-Петербурга</t>
  </si>
  <si>
    <t>ГБОУ школа №34 Невского района Санкт-Петербурга</t>
  </si>
  <si>
    <t>78:12:0631502:5</t>
  </si>
  <si>
    <t>78:12:0006304:7</t>
  </si>
  <si>
    <t>78:12:0006357:5</t>
  </si>
  <si>
    <t>78:12:0631501:14</t>
  </si>
  <si>
    <t>78:12:0007147:4</t>
  </si>
  <si>
    <t>78:12:0711202:1</t>
  </si>
  <si>
    <t>78:12:0714901:1005</t>
  </si>
  <si>
    <t>78:12:0714901:5</t>
  </si>
  <si>
    <t>ГБОУ школа №329 Невского района Санкт-Петербурга</t>
  </si>
  <si>
    <t>78:12:0007117:14</t>
  </si>
  <si>
    <t>78:12:0007014:11</t>
  </si>
  <si>
    <t>78:12:0007014:6</t>
  </si>
  <si>
    <t>78:12:0007014:5</t>
  </si>
  <si>
    <t>78:12:0007137:10</t>
  </si>
  <si>
    <t>78:12:0006314:15</t>
  </si>
  <si>
    <t>78:12:0006309:3</t>
  </si>
  <si>
    <t>78:12:0007144:18</t>
  </si>
  <si>
    <t>78:12:0007158:3</t>
  </si>
  <si>
    <t>78:12:0006345:6</t>
  </si>
  <si>
    <t>78:12:0006345:5</t>
  </si>
  <si>
    <t>78:12:0006307:13</t>
  </si>
  <si>
    <t>78:12:0711001:2</t>
  </si>
  <si>
    <t>78:12:0006308:10</t>
  </si>
  <si>
    <t>78:12:0714002:3</t>
  </si>
  <si>
    <t>ГБОУ щкола№343 Невского района СПБ</t>
  </si>
  <si>
    <t>78:12:0006302:17</t>
  </si>
  <si>
    <t>78:12:0633603:8</t>
  </si>
  <si>
    <t>78:12:0634301:15</t>
  </si>
  <si>
    <t>78:12:0007144:15</t>
  </si>
  <si>
    <t>78:12:0006310:15</t>
  </si>
  <si>
    <t>78:12:0006310:18</t>
  </si>
  <si>
    <t>ГБОУ СОШ №347 Невского района Санкт-Петербурга</t>
  </si>
  <si>
    <t>78:12:0006324:17</t>
  </si>
  <si>
    <t>78:12:0007209:21</t>
  </si>
  <si>
    <t>78:12:0006301:7</t>
  </si>
  <si>
    <t>78:12:0006303:14</t>
  </si>
  <si>
    <t>78:12:0006303:13</t>
  </si>
  <si>
    <t>78:12:0006342:29</t>
  </si>
  <si>
    <t>78:12:0634301:13</t>
  </si>
  <si>
    <t>78:12:0006323:11</t>
  </si>
  <si>
    <t>78:12:0006344:13</t>
  </si>
  <si>
    <t>78:12:0007161:7</t>
  </si>
  <si>
    <t>78:12:0007202:15</t>
  </si>
  <si>
    <t>78:12:0007204:10</t>
  </si>
  <si>
    <t>78:12:0007204:15</t>
  </si>
  <si>
    <t>78:12:0007201:7292</t>
  </si>
  <si>
    <t>78:12:0007201:13</t>
  </si>
  <si>
    <t>78:12:0007202:16</t>
  </si>
  <si>
    <t>78:12:0006323:14</t>
  </si>
  <si>
    <t>78:12:0007208:14</t>
  </si>
  <si>
    <t>78:12:0721302:2106</t>
  </si>
  <si>
    <t>ГБОУ школа№574 Невского района Санкт-Петербурга</t>
  </si>
  <si>
    <t>47:29:0656001:423</t>
  </si>
  <si>
    <t>78:12:0006319:17</t>
  </si>
  <si>
    <t>ГБОУ школа №627 Невского района Санкт-Петербурга</t>
  </si>
  <si>
    <t>78:12:0006341:13</t>
  </si>
  <si>
    <t>78:12:0006320:25</t>
  </si>
  <si>
    <t>78:12:0006320:23</t>
  </si>
  <si>
    <t>78:12:0006320:22</t>
  </si>
  <si>
    <t>78:12:0006355:3105</t>
  </si>
  <si>
    <t>78:12:0631901:11201</t>
  </si>
  <si>
    <t>78:12:0630901:5999</t>
  </si>
  <si>
    <t>ГБОУшкола  №707</t>
  </si>
  <si>
    <t>78:12:0714901:4</t>
  </si>
  <si>
    <t>78:12:0634301:14</t>
  </si>
  <si>
    <t>78:12:0007114:17</t>
  </si>
  <si>
    <t>78:12:0007114:3864</t>
  </si>
  <si>
    <t>78:38:0022313:5</t>
  </si>
  <si>
    <t>78:12:0007127:11</t>
  </si>
  <si>
    <t>78:12:0631202:9</t>
  </si>
  <si>
    <t>47:03:0513001:73</t>
  </si>
  <si>
    <t>ПМСЦентр</t>
  </si>
  <si>
    <t>78:12:0713901:13</t>
  </si>
  <si>
    <t>78:12:0714901:6</t>
  </si>
  <si>
    <t>78:12:0714902:12</t>
  </si>
  <si>
    <t>78:12:0007117:15</t>
  </si>
  <si>
    <t>78:12:0007137:8</t>
  </si>
  <si>
    <t>78:12:0006302:25</t>
  </si>
  <si>
    <t>78:12:0006302:23</t>
  </si>
  <si>
    <t>78:12:0006313:32</t>
  </si>
  <si>
    <t>78:12:0006303:24</t>
  </si>
  <si>
    <t>78:12:0631502:16</t>
  </si>
  <si>
    <t>78:12:0006303:23</t>
  </si>
  <si>
    <t>78:12:0007122:27</t>
  </si>
  <si>
    <t>78:12:0006357:11</t>
  </si>
  <si>
    <t>78:12:0006323:23</t>
  </si>
  <si>
    <t>78:12:0006344:23</t>
  </si>
  <si>
    <t>78:12:0007137:15</t>
  </si>
  <si>
    <t>78:12:0007209:24</t>
  </si>
  <si>
    <t>78:12:0006303:25</t>
  </si>
  <si>
    <t>78:12:0631202:30</t>
  </si>
  <si>
    <t>78:12:0006324:25</t>
  </si>
  <si>
    <t>78:12:0713901:15</t>
  </si>
  <si>
    <t>78:12:0006310:36</t>
  </si>
  <si>
    <t>78:12:0716801:42</t>
  </si>
  <si>
    <t>78:12:0633603:9</t>
  </si>
  <si>
    <t>78:12:0006307:17</t>
  </si>
  <si>
    <t>78:12:0007127:3212</t>
  </si>
  <si>
    <t>78:12:0007127:3211</t>
  </si>
  <si>
    <t>78:12:0006313:33</t>
  </si>
  <si>
    <t>78:12:0007144:35</t>
  </si>
  <si>
    <t>78:12:0710402:8</t>
  </si>
  <si>
    <t>78:12:0007127:3213</t>
  </si>
  <si>
    <t>78:12:0007007:11</t>
  </si>
  <si>
    <t>78:12:0710401:5</t>
  </si>
  <si>
    <t>78:12:0006324:26</t>
  </si>
  <si>
    <t>78:12:0006310:37</t>
  </si>
  <si>
    <t>78:12:0634301:18</t>
  </si>
  <si>
    <t>78:12:0007210:14</t>
  </si>
  <si>
    <t>78:12:0007127:9</t>
  </si>
  <si>
    <t>78:12:0006314:31</t>
  </si>
  <si>
    <t>78:12:0006342:57</t>
  </si>
  <si>
    <t>78:12:0007107:9</t>
  </si>
  <si>
    <t>ИТОГО</t>
  </si>
  <si>
    <t>СПб ГБУСОН "Центр "Альмус"</t>
  </si>
  <si>
    <t>78:12:0007144:11</t>
  </si>
  <si>
    <t>СПб ГБУСОН "ЦСПСиД"</t>
  </si>
  <si>
    <t>78:12:0007144:34</t>
  </si>
  <si>
    <t>78:12:0006305:1034</t>
  </si>
  <si>
    <t>СПб ГБУСОН "ЦСРИДИ Невского района"</t>
  </si>
  <si>
    <t>78:12:0716801:32</t>
  </si>
  <si>
    <t>78:12:0006324:27</t>
  </si>
  <si>
    <t>Расчет налога по земельным участкам по социалке Невского района</t>
  </si>
  <si>
    <t>ГБОУ школа №528 Невского района Санкт-Петербурга</t>
  </si>
  <si>
    <t>78:12:0006313:14</t>
  </si>
  <si>
    <t>78:12:0006313:11</t>
  </si>
  <si>
    <t>78:12:0007107:1812</t>
  </si>
  <si>
    <t>Сумма налога за 4 квартал 2022 года (100% за 2022)</t>
  </si>
  <si>
    <t>Сумма налога за 4 квартала 2022 года  (50 %  на 2022 год)</t>
  </si>
  <si>
    <t>78:12:0631901:14857</t>
  </si>
  <si>
    <t>78:12:0007144:14</t>
  </si>
  <si>
    <t>78:12:0007151:4165</t>
  </si>
  <si>
    <t>Взлет</t>
  </si>
  <si>
    <t>78:12:0006323:6</t>
  </si>
  <si>
    <t xml:space="preserve">Сумма налога за 4 квартала 2022 года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</si>
</sst>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4" fillId="0" borderId="0" xfId="0" applyFont="1"/>
    <xf numFmtId="4" fontId="0" fillId="0" borderId="1" xfId="0" applyNumberFormat="1" applyFill="1" applyBorder="1"/>
    <xf numFmtId="0" fontId="4" fillId="0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4" fontId="6" fillId="0" borderId="1" xfId="0" applyNumberFormat="1" applyFont="1" applyBorder="1"/>
    <xf numFmtId="0" fontId="7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/>
    <xf numFmtId="0" fontId="6" fillId="0" borderId="0" xfId="0" applyFont="1"/>
    <xf numFmtId="0" fontId="8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Border="1"/>
    <xf numFmtId="4" fontId="9" fillId="0" borderId="1" xfId="0" applyNumberFormat="1" applyFont="1" applyFill="1" applyBorder="1"/>
    <xf numFmtId="0" fontId="9" fillId="0" borderId="0" xfId="0" applyFont="1"/>
    <xf numFmtId="0" fontId="10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0" fontId="10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/>
    <xf numFmtId="4" fontId="3" fillId="0" borderId="2" xfId="0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 wrapText="1"/>
    </xf>
    <xf numFmtId="4" fontId="0" fillId="0" borderId="4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6"/>
  <sheetViews>
    <sheetView tabSelected="1" workbookViewId="0">
      <selection sqref="A1:E1"/>
    </sheetView>
  </sheetViews>
  <sheetFormatPr defaultRowHeight="15"/>
  <cols>
    <col min="1" max="1" width="41.140625" customWidth="1"/>
    <col min="2" max="2" width="18.85546875" style="1" customWidth="1"/>
    <col min="3" max="3" width="16.42578125" customWidth="1"/>
    <col min="4" max="4" width="15.140625" style="14" customWidth="1"/>
    <col min="5" max="5" width="19.28515625" style="32" customWidth="1"/>
    <col min="6" max="6" width="2.28515625" customWidth="1"/>
    <col min="7" max="7" width="2.5703125" customWidth="1"/>
  </cols>
  <sheetData>
    <row r="1" spans="1:5" ht="61.5" customHeight="1">
      <c r="A1" s="39" t="s">
        <v>56</v>
      </c>
      <c r="B1" s="40"/>
      <c r="C1" s="40"/>
      <c r="D1" s="40"/>
      <c r="E1" s="41"/>
    </row>
    <row r="2" spans="1:5" s="9" customFormat="1" ht="43.5" customHeight="1">
      <c r="A2" s="7" t="s">
        <v>0</v>
      </c>
      <c r="B2" s="7" t="s">
        <v>57</v>
      </c>
      <c r="C2" s="7" t="s">
        <v>1</v>
      </c>
      <c r="D2" s="22" t="s">
        <v>2</v>
      </c>
      <c r="E2" s="29" t="s">
        <v>204</v>
      </c>
    </row>
    <row r="3" spans="1:5" ht="22.5">
      <c r="A3" s="3" t="s">
        <v>3</v>
      </c>
      <c r="B3" s="5" t="s">
        <v>58</v>
      </c>
      <c r="C3" s="6">
        <v>24597837.199999999</v>
      </c>
      <c r="D3" s="13">
        <f>C3*1.5%*3.33%/2/4</f>
        <v>1535.8274601749999</v>
      </c>
      <c r="E3" s="30">
        <f>D3*4</f>
        <v>6143.3098406999998</v>
      </c>
    </row>
    <row r="4" spans="1:5">
      <c r="A4" s="3" t="s">
        <v>4</v>
      </c>
      <c r="B4" s="5" t="s">
        <v>59</v>
      </c>
      <c r="C4" s="6">
        <v>37161092.670000002</v>
      </c>
      <c r="D4" s="13">
        <f t="shared" ref="D4:D69" si="0">C4*1.5%*3.33%/2/4</f>
        <v>2320.2457235831253</v>
      </c>
      <c r="E4" s="30">
        <f t="shared" ref="E4:E68" si="1">D4*4</f>
        <v>9280.982894332501</v>
      </c>
    </row>
    <row r="5" spans="1:5">
      <c r="A5" s="3" t="s">
        <v>4</v>
      </c>
      <c r="B5" s="5" t="s">
        <v>60</v>
      </c>
      <c r="C5" s="6">
        <v>35453260.329999998</v>
      </c>
      <c r="D5" s="13">
        <f t="shared" si="0"/>
        <v>2213.6129418543751</v>
      </c>
      <c r="E5" s="30">
        <f t="shared" si="1"/>
        <v>8854.4517674175004</v>
      </c>
    </row>
    <row r="6" spans="1:5">
      <c r="A6" s="3" t="s">
        <v>61</v>
      </c>
      <c r="B6" s="5" t="s">
        <v>143</v>
      </c>
      <c r="C6" s="6">
        <v>28416731</v>
      </c>
      <c r="D6" s="13">
        <f t="shared" si="0"/>
        <v>1774.2696418125001</v>
      </c>
      <c r="E6" s="30">
        <f t="shared" si="1"/>
        <v>7097.0785672500006</v>
      </c>
    </row>
    <row r="7" spans="1:5">
      <c r="A7" s="3" t="s">
        <v>62</v>
      </c>
      <c r="B7" s="5" t="s">
        <v>144</v>
      </c>
      <c r="C7" s="6">
        <v>17055266</v>
      </c>
      <c r="D7" s="13">
        <f t="shared" si="0"/>
        <v>1064.888170875</v>
      </c>
      <c r="E7" s="30">
        <f t="shared" si="1"/>
        <v>4259.5526835000001</v>
      </c>
    </row>
    <row r="8" spans="1:5">
      <c r="A8" s="3" t="s">
        <v>5</v>
      </c>
      <c r="B8" s="5" t="s">
        <v>63</v>
      </c>
      <c r="C8" s="6">
        <v>33485683.359999999</v>
      </c>
      <c r="D8" s="13">
        <f t="shared" si="0"/>
        <v>2090.7623547900002</v>
      </c>
      <c r="E8" s="30">
        <f t="shared" si="1"/>
        <v>8363.049419160001</v>
      </c>
    </row>
    <row r="9" spans="1:5">
      <c r="A9" s="3" t="s">
        <v>64</v>
      </c>
      <c r="B9" s="5" t="s">
        <v>65</v>
      </c>
      <c r="C9" s="6">
        <v>24303929.32</v>
      </c>
      <c r="D9" s="13">
        <f t="shared" si="0"/>
        <v>1517.4765869175001</v>
      </c>
      <c r="E9" s="30">
        <f t="shared" si="1"/>
        <v>6069.9063476700003</v>
      </c>
    </row>
    <row r="10" spans="1:5" ht="22.5">
      <c r="A10" s="3" t="s">
        <v>6</v>
      </c>
      <c r="B10" s="5" t="s">
        <v>66</v>
      </c>
      <c r="C10" s="6">
        <v>31890303.649999999</v>
      </c>
      <c r="D10" s="13">
        <f t="shared" si="0"/>
        <v>1991.150834146875</v>
      </c>
      <c r="E10" s="30">
        <f t="shared" si="1"/>
        <v>7964.6033365875001</v>
      </c>
    </row>
    <row r="11" spans="1:5" ht="22.5" customHeight="1">
      <c r="A11" s="3" t="s">
        <v>7</v>
      </c>
      <c r="B11" s="5" t="s">
        <v>67</v>
      </c>
      <c r="C11" s="6">
        <v>12221529.779999999</v>
      </c>
      <c r="D11" s="13">
        <f t="shared" si="0"/>
        <v>763.08176563874997</v>
      </c>
      <c r="E11" s="30">
        <f t="shared" si="1"/>
        <v>3052.3270625549999</v>
      </c>
    </row>
    <row r="12" spans="1:5">
      <c r="A12" s="3" t="s">
        <v>68</v>
      </c>
      <c r="B12" s="5" t="s">
        <v>145</v>
      </c>
      <c r="C12" s="6">
        <v>46483177</v>
      </c>
      <c r="D12" s="13">
        <f t="shared" si="0"/>
        <v>2902.2933639375005</v>
      </c>
      <c r="E12" s="30">
        <f t="shared" si="1"/>
        <v>11609.173455750002</v>
      </c>
    </row>
    <row r="13" spans="1:5">
      <c r="A13" s="3" t="s">
        <v>69</v>
      </c>
      <c r="B13" s="5" t="s">
        <v>70</v>
      </c>
      <c r="C13" s="6">
        <v>12983381.630000001</v>
      </c>
      <c r="D13" s="13">
        <f t="shared" si="0"/>
        <v>810.64989052312512</v>
      </c>
      <c r="E13" s="30">
        <f t="shared" si="1"/>
        <v>3242.5995620925005</v>
      </c>
    </row>
    <row r="14" spans="1:5">
      <c r="A14" s="3" t="s">
        <v>69</v>
      </c>
      <c r="B14" s="5" t="s">
        <v>71</v>
      </c>
      <c r="C14" s="6">
        <v>14923294.689999999</v>
      </c>
      <c r="D14" s="13">
        <f t="shared" si="0"/>
        <v>931.77321220687497</v>
      </c>
      <c r="E14" s="30">
        <f t="shared" si="1"/>
        <v>3727.0928488274999</v>
      </c>
    </row>
    <row r="15" spans="1:5">
      <c r="A15" s="3" t="s">
        <v>8</v>
      </c>
      <c r="B15" s="5" t="s">
        <v>72</v>
      </c>
      <c r="C15" s="6">
        <v>14289322.08</v>
      </c>
      <c r="D15" s="13">
        <f t="shared" si="0"/>
        <v>892.18954737000001</v>
      </c>
      <c r="E15" s="30">
        <f t="shared" si="1"/>
        <v>3568.7581894800001</v>
      </c>
    </row>
    <row r="16" spans="1:5">
      <c r="A16" s="3" t="s">
        <v>9</v>
      </c>
      <c r="B16" s="5" t="s">
        <v>73</v>
      </c>
      <c r="C16" s="6">
        <v>26572063.890000001</v>
      </c>
      <c r="D16" s="13">
        <f t="shared" si="0"/>
        <v>1659.093239131875</v>
      </c>
      <c r="E16" s="30">
        <f t="shared" si="1"/>
        <v>6636.3729565274998</v>
      </c>
    </row>
    <row r="17" spans="1:5">
      <c r="A17" s="3" t="s">
        <v>10</v>
      </c>
      <c r="B17" s="5" t="s">
        <v>75</v>
      </c>
      <c r="C17" s="6">
        <v>127244880.34</v>
      </c>
      <c r="D17" s="13">
        <f t="shared" si="0"/>
        <v>7944.85221622875</v>
      </c>
      <c r="E17" s="30">
        <f t="shared" si="1"/>
        <v>31779.408864915</v>
      </c>
    </row>
    <row r="18" spans="1:5" ht="22.5">
      <c r="A18" s="3" t="s">
        <v>11</v>
      </c>
      <c r="B18" s="5" t="s">
        <v>76</v>
      </c>
      <c r="C18" s="6">
        <v>18067078.469999999</v>
      </c>
      <c r="D18" s="13">
        <f t="shared" si="0"/>
        <v>1128.0632119706252</v>
      </c>
      <c r="E18" s="30">
        <f t="shared" si="1"/>
        <v>4512.2528478825006</v>
      </c>
    </row>
    <row r="19" spans="1:5" ht="25.5" customHeight="1">
      <c r="A19" s="3" t="s">
        <v>11</v>
      </c>
      <c r="B19" s="5" t="s">
        <v>77</v>
      </c>
      <c r="C19" s="6">
        <v>36533353.359999999</v>
      </c>
      <c r="D19" s="13">
        <f t="shared" si="0"/>
        <v>2281.0512504150001</v>
      </c>
      <c r="E19" s="30">
        <f t="shared" si="1"/>
        <v>9124.2050016600006</v>
      </c>
    </row>
    <row r="20" spans="1:5">
      <c r="A20" s="3" t="s">
        <v>78</v>
      </c>
      <c r="B20" s="10" t="s">
        <v>79</v>
      </c>
      <c r="C20" s="6">
        <v>59876851.140000001</v>
      </c>
      <c r="D20" s="13">
        <f t="shared" si="0"/>
        <v>3738.5608930537501</v>
      </c>
      <c r="E20" s="30">
        <f t="shared" si="1"/>
        <v>14954.243572215</v>
      </c>
    </row>
    <row r="21" spans="1:5" ht="22.5">
      <c r="A21" s="3" t="s">
        <v>12</v>
      </c>
      <c r="B21" s="10" t="s">
        <v>80</v>
      </c>
      <c r="C21" s="6">
        <v>61888450.369999997</v>
      </c>
      <c r="D21" s="13">
        <f t="shared" si="0"/>
        <v>3864.1601199768747</v>
      </c>
      <c r="E21" s="30">
        <f t="shared" si="1"/>
        <v>15456.640479907499</v>
      </c>
    </row>
    <row r="22" spans="1:5" ht="22.5">
      <c r="A22" s="3" t="s">
        <v>12</v>
      </c>
      <c r="B22" s="10" t="s">
        <v>81</v>
      </c>
      <c r="C22" s="6">
        <v>54094069.810000002</v>
      </c>
      <c r="D22" s="13">
        <f t="shared" si="0"/>
        <v>3377.4984837618754</v>
      </c>
      <c r="E22" s="30">
        <f t="shared" si="1"/>
        <v>13509.993935047502</v>
      </c>
    </row>
    <row r="23" spans="1:5" ht="22.5">
      <c r="A23" s="3" t="s">
        <v>12</v>
      </c>
      <c r="B23" s="10" t="s">
        <v>82</v>
      </c>
      <c r="C23" s="6">
        <v>6664087.5599999996</v>
      </c>
      <c r="D23" s="13">
        <f t="shared" si="0"/>
        <v>416.08896702749996</v>
      </c>
      <c r="E23" s="30">
        <f t="shared" si="1"/>
        <v>1664.3558681099998</v>
      </c>
    </row>
    <row r="24" spans="1:5" ht="22.5">
      <c r="A24" s="3" t="s">
        <v>13</v>
      </c>
      <c r="B24" s="10" t="s">
        <v>83</v>
      </c>
      <c r="C24" s="6">
        <v>28010891.010000002</v>
      </c>
      <c r="D24" s="13">
        <f t="shared" si="0"/>
        <v>1748.9300074368753</v>
      </c>
      <c r="E24" s="30">
        <f t="shared" si="1"/>
        <v>6995.720029747501</v>
      </c>
    </row>
    <row r="25" spans="1:5">
      <c r="A25" s="3" t="s">
        <v>14</v>
      </c>
      <c r="B25" s="10" t="s">
        <v>84</v>
      </c>
      <c r="C25" s="6">
        <v>23526328.559999999</v>
      </c>
      <c r="D25" s="13">
        <f t="shared" si="0"/>
        <v>1468.925139465</v>
      </c>
      <c r="E25" s="30">
        <f t="shared" si="1"/>
        <v>5875.7005578600001</v>
      </c>
    </row>
    <row r="26" spans="1:5">
      <c r="A26" s="3" t="s">
        <v>15</v>
      </c>
      <c r="B26" s="10" t="s">
        <v>85</v>
      </c>
      <c r="C26" s="6">
        <v>39317222.350000001</v>
      </c>
      <c r="D26" s="13">
        <f t="shared" si="0"/>
        <v>2454.8690704781252</v>
      </c>
      <c r="E26" s="30">
        <f t="shared" si="1"/>
        <v>9819.4762819125008</v>
      </c>
    </row>
    <row r="27" spans="1:5" s="27" customFormat="1" ht="21">
      <c r="A27" s="24" t="s">
        <v>16</v>
      </c>
      <c r="B27" s="25" t="s">
        <v>86</v>
      </c>
      <c r="C27" s="26">
        <v>22279409.02</v>
      </c>
      <c r="D27" s="23">
        <f t="shared" si="0"/>
        <v>1391.0706006862499</v>
      </c>
      <c r="E27" s="31">
        <f t="shared" si="1"/>
        <v>5564.2824027449997</v>
      </c>
    </row>
    <row r="28" spans="1:5" s="27" customFormat="1" ht="21">
      <c r="A28" s="24" t="s">
        <v>16</v>
      </c>
      <c r="B28" s="25" t="s">
        <v>74</v>
      </c>
      <c r="C28" s="26">
        <v>23893156.329999998</v>
      </c>
      <c r="D28" s="23">
        <f t="shared" si="0"/>
        <v>1491.8289483543749</v>
      </c>
      <c r="E28" s="31">
        <f t="shared" si="1"/>
        <v>5967.3157934174997</v>
      </c>
    </row>
    <row r="29" spans="1:5" s="27" customFormat="1" ht="21">
      <c r="A29" s="24" t="s">
        <v>16</v>
      </c>
      <c r="B29" s="25" t="s">
        <v>200</v>
      </c>
      <c r="C29" s="26">
        <v>8489236.4000000004</v>
      </c>
      <c r="D29" s="23">
        <f t="shared" si="0"/>
        <v>530.04669772500006</v>
      </c>
      <c r="E29" s="31">
        <f t="shared" si="1"/>
        <v>2120.1867909000002</v>
      </c>
    </row>
    <row r="30" spans="1:5" s="27" customFormat="1" ht="21">
      <c r="A30" s="24" t="s">
        <v>16</v>
      </c>
      <c r="B30" s="28" t="s">
        <v>201</v>
      </c>
      <c r="C30" s="26">
        <v>56175664.810000002</v>
      </c>
      <c r="D30" s="23">
        <f t="shared" si="0"/>
        <v>3507.4680715743757</v>
      </c>
      <c r="E30" s="31">
        <f t="shared" si="1"/>
        <v>14029.872286297503</v>
      </c>
    </row>
    <row r="31" spans="1:5">
      <c r="A31" s="3" t="s">
        <v>17</v>
      </c>
      <c r="B31" s="10" t="s">
        <v>146</v>
      </c>
      <c r="C31" s="6">
        <v>22070716</v>
      </c>
      <c r="D31" s="13">
        <f t="shared" si="0"/>
        <v>1378.0403302500001</v>
      </c>
      <c r="E31" s="30">
        <f t="shared" si="1"/>
        <v>5512.1613210000005</v>
      </c>
    </row>
    <row r="32" spans="1:5">
      <c r="A32" s="3" t="s">
        <v>18</v>
      </c>
      <c r="B32" s="10" t="s">
        <v>87</v>
      </c>
      <c r="C32" s="6">
        <v>15766454.789999999</v>
      </c>
      <c r="D32" s="13">
        <f t="shared" si="0"/>
        <v>984.41802095062496</v>
      </c>
      <c r="E32" s="30">
        <f t="shared" si="1"/>
        <v>3937.6720838024999</v>
      </c>
    </row>
    <row r="33" spans="1:5" ht="22.5">
      <c r="A33" s="3" t="s">
        <v>19</v>
      </c>
      <c r="B33" s="10" t="s">
        <v>88</v>
      </c>
      <c r="C33" s="6">
        <v>15192819.24</v>
      </c>
      <c r="D33" s="13">
        <f t="shared" si="0"/>
        <v>948.6016512975001</v>
      </c>
      <c r="E33" s="30">
        <f t="shared" si="1"/>
        <v>3794.4066051900004</v>
      </c>
    </row>
    <row r="34" spans="1:5" ht="22.5">
      <c r="A34" s="3" t="s">
        <v>19</v>
      </c>
      <c r="B34" s="10" t="s">
        <v>89</v>
      </c>
      <c r="C34" s="6">
        <v>11471380.039999999</v>
      </c>
      <c r="D34" s="13">
        <f t="shared" si="0"/>
        <v>716.24429124749997</v>
      </c>
      <c r="E34" s="30">
        <f t="shared" si="1"/>
        <v>2864.9771649899999</v>
      </c>
    </row>
    <row r="35" spans="1:5">
      <c r="A35" s="3" t="s">
        <v>20</v>
      </c>
      <c r="B35" s="10" t="s">
        <v>90</v>
      </c>
      <c r="C35" s="6">
        <v>34922444</v>
      </c>
      <c r="D35" s="13">
        <f t="shared" si="0"/>
        <v>2180.47009725</v>
      </c>
      <c r="E35" s="30">
        <f t="shared" si="1"/>
        <v>8721.8803889999999</v>
      </c>
    </row>
    <row r="36" spans="1:5">
      <c r="A36" s="3" t="s">
        <v>21</v>
      </c>
      <c r="B36" s="10" t="s">
        <v>91</v>
      </c>
      <c r="C36" s="6">
        <v>51890982.390000001</v>
      </c>
      <c r="D36" s="13">
        <f t="shared" si="0"/>
        <v>3239.9432129756251</v>
      </c>
      <c r="E36" s="30">
        <f t="shared" si="1"/>
        <v>12959.7728519025</v>
      </c>
    </row>
    <row r="37" spans="1:5">
      <c r="A37" s="3" t="s">
        <v>22</v>
      </c>
      <c r="B37" s="10" t="s">
        <v>92</v>
      </c>
      <c r="C37" s="6">
        <v>39490384.399999999</v>
      </c>
      <c r="D37" s="13">
        <f t="shared" si="0"/>
        <v>2465.6808759750002</v>
      </c>
      <c r="E37" s="30">
        <f t="shared" si="1"/>
        <v>9862.7235039000007</v>
      </c>
    </row>
    <row r="38" spans="1:5">
      <c r="A38" s="3" t="s">
        <v>23</v>
      </c>
      <c r="B38" s="10" t="s">
        <v>93</v>
      </c>
      <c r="C38" s="6">
        <v>16741857.73</v>
      </c>
      <c r="D38" s="13">
        <f t="shared" si="0"/>
        <v>1045.3197420168751</v>
      </c>
      <c r="E38" s="30">
        <f t="shared" si="1"/>
        <v>4181.2789680675005</v>
      </c>
    </row>
    <row r="39" spans="1:5">
      <c r="A39" s="3" t="s">
        <v>94</v>
      </c>
      <c r="B39" s="10" t="s">
        <v>95</v>
      </c>
      <c r="C39" s="6">
        <v>23546239.77</v>
      </c>
      <c r="D39" s="13">
        <f t="shared" si="0"/>
        <v>1470.168345639375</v>
      </c>
      <c r="E39" s="30">
        <f t="shared" si="1"/>
        <v>5880.6733825575002</v>
      </c>
    </row>
    <row r="40" spans="1:5">
      <c r="A40" s="3" t="s">
        <v>24</v>
      </c>
      <c r="B40" s="10" t="s">
        <v>96</v>
      </c>
      <c r="C40" s="6">
        <v>38051573.130000003</v>
      </c>
      <c r="D40" s="13">
        <f t="shared" si="0"/>
        <v>2375.8450973043755</v>
      </c>
      <c r="E40" s="30">
        <f t="shared" si="1"/>
        <v>9503.3803892175019</v>
      </c>
    </row>
    <row r="41" spans="1:5">
      <c r="A41" s="3" t="s">
        <v>24</v>
      </c>
      <c r="B41" s="10" t="s">
        <v>97</v>
      </c>
      <c r="C41" s="6">
        <v>13781271.93</v>
      </c>
      <c r="D41" s="13">
        <f t="shared" si="0"/>
        <v>860.46816612937505</v>
      </c>
      <c r="E41" s="30">
        <f t="shared" si="1"/>
        <v>3441.8726645175002</v>
      </c>
    </row>
    <row r="42" spans="1:5">
      <c r="A42" s="3" t="s">
        <v>25</v>
      </c>
      <c r="B42" s="10" t="s">
        <v>98</v>
      </c>
      <c r="C42" s="6">
        <v>64322920.549999997</v>
      </c>
      <c r="D42" s="13">
        <f t="shared" si="0"/>
        <v>4016.162351840625</v>
      </c>
      <c r="E42" s="30">
        <f t="shared" si="1"/>
        <v>16064.6494073625</v>
      </c>
    </row>
    <row r="43" spans="1:5">
      <c r="A43" s="3" t="s">
        <v>26</v>
      </c>
      <c r="B43" s="10" t="s">
        <v>99</v>
      </c>
      <c r="C43" s="6">
        <v>46657334.609999999</v>
      </c>
      <c r="D43" s="13">
        <f t="shared" si="0"/>
        <v>2913.167329711875</v>
      </c>
      <c r="E43" s="30">
        <f t="shared" si="1"/>
        <v>11652.6693188475</v>
      </c>
    </row>
    <row r="44" spans="1:5">
      <c r="A44" s="3" t="s">
        <v>26</v>
      </c>
      <c r="B44" s="10" t="s">
        <v>100</v>
      </c>
      <c r="C44" s="6">
        <v>33360558.18</v>
      </c>
      <c r="D44" s="13">
        <f t="shared" si="0"/>
        <v>2082.94985136375</v>
      </c>
      <c r="E44" s="30">
        <f t="shared" si="1"/>
        <v>8331.7994054549999</v>
      </c>
    </row>
    <row r="45" spans="1:5">
      <c r="A45" s="3" t="s">
        <v>101</v>
      </c>
      <c r="B45" s="10" t="s">
        <v>102</v>
      </c>
      <c r="C45" s="6">
        <v>14327534.33</v>
      </c>
      <c r="D45" s="13">
        <f t="shared" si="0"/>
        <v>894.57542472937496</v>
      </c>
      <c r="E45" s="30">
        <f t="shared" si="1"/>
        <v>3578.3016989174998</v>
      </c>
    </row>
    <row r="46" spans="1:5">
      <c r="A46" s="3" t="s">
        <v>27</v>
      </c>
      <c r="B46" s="10" t="s">
        <v>103</v>
      </c>
      <c r="C46" s="6">
        <v>24299517.874000002</v>
      </c>
      <c r="D46" s="13">
        <f t="shared" si="0"/>
        <v>1517.2011472578752</v>
      </c>
      <c r="E46" s="30">
        <f t="shared" si="1"/>
        <v>6068.8045890315007</v>
      </c>
    </row>
    <row r="47" spans="1:5" ht="22.5">
      <c r="A47" s="3" t="s">
        <v>28</v>
      </c>
      <c r="B47" s="10" t="s">
        <v>104</v>
      </c>
      <c r="C47" s="6">
        <v>45867839.259999998</v>
      </c>
      <c r="D47" s="13">
        <f t="shared" si="0"/>
        <v>2863.8732137962502</v>
      </c>
      <c r="E47" s="30">
        <f t="shared" si="1"/>
        <v>11455.492855185001</v>
      </c>
    </row>
    <row r="48" spans="1:5" ht="22.5">
      <c r="A48" s="3" t="s">
        <v>29</v>
      </c>
      <c r="B48" s="10" t="s">
        <v>105</v>
      </c>
      <c r="C48" s="6">
        <v>32831771.25</v>
      </c>
      <c r="D48" s="13">
        <f t="shared" si="0"/>
        <v>2049.9337174218749</v>
      </c>
      <c r="E48" s="30">
        <f t="shared" si="1"/>
        <v>8199.7348696874997</v>
      </c>
    </row>
    <row r="49" spans="1:5" ht="22.5">
      <c r="A49" s="3" t="s">
        <v>29</v>
      </c>
      <c r="B49" s="10" t="s">
        <v>106</v>
      </c>
      <c r="C49" s="6">
        <v>17863137.370000001</v>
      </c>
      <c r="D49" s="13">
        <f t="shared" si="0"/>
        <v>1115.3296395393752</v>
      </c>
      <c r="E49" s="30">
        <f t="shared" si="1"/>
        <v>4461.3185581575008</v>
      </c>
    </row>
    <row r="50" spans="1:5" ht="22.5">
      <c r="A50" s="3" t="s">
        <v>30</v>
      </c>
      <c r="B50" s="10" t="s">
        <v>107</v>
      </c>
      <c r="C50" s="6">
        <v>24463093.170000002</v>
      </c>
      <c r="D50" s="13">
        <f t="shared" si="0"/>
        <v>1527.4143798018752</v>
      </c>
      <c r="E50" s="30">
        <f t="shared" si="1"/>
        <v>6109.6575192075006</v>
      </c>
    </row>
    <row r="51" spans="1:5">
      <c r="A51" s="3" t="s">
        <v>31</v>
      </c>
      <c r="B51" s="10" t="s">
        <v>108</v>
      </c>
      <c r="C51" s="6">
        <v>24418648.129999999</v>
      </c>
      <c r="D51" s="13">
        <f t="shared" si="0"/>
        <v>1524.639342616875</v>
      </c>
      <c r="E51" s="30">
        <f t="shared" si="1"/>
        <v>6098.5573704674998</v>
      </c>
    </row>
    <row r="52" spans="1:5" ht="22.5">
      <c r="A52" s="3" t="s">
        <v>32</v>
      </c>
      <c r="B52" s="10" t="s">
        <v>109</v>
      </c>
      <c r="C52" s="6">
        <v>22164954.25</v>
      </c>
      <c r="D52" s="13">
        <f t="shared" si="0"/>
        <v>1383.924330984375</v>
      </c>
      <c r="E52" s="30">
        <f t="shared" si="1"/>
        <v>5535.6973239375002</v>
      </c>
    </row>
    <row r="53" spans="1:5">
      <c r="A53" s="3" t="s">
        <v>33</v>
      </c>
      <c r="B53" s="10" t="s">
        <v>110</v>
      </c>
      <c r="C53" s="6">
        <v>30503645.98</v>
      </c>
      <c r="D53" s="13">
        <f t="shared" si="0"/>
        <v>1904.5713958762501</v>
      </c>
      <c r="E53" s="30">
        <f t="shared" si="1"/>
        <v>7618.2855835050004</v>
      </c>
    </row>
    <row r="54" spans="1:5">
      <c r="A54" s="3" t="s">
        <v>34</v>
      </c>
      <c r="B54" s="10" t="s">
        <v>111</v>
      </c>
      <c r="C54" s="6">
        <v>35222030.450000003</v>
      </c>
      <c r="D54" s="13">
        <f t="shared" si="0"/>
        <v>2199.1755262218753</v>
      </c>
      <c r="E54" s="30">
        <f t="shared" si="1"/>
        <v>8796.7021048875013</v>
      </c>
    </row>
    <row r="55" spans="1:5">
      <c r="A55" s="3" t="s">
        <v>193</v>
      </c>
      <c r="B55" s="10" t="s">
        <v>194</v>
      </c>
      <c r="C55" s="6">
        <v>18241146.079999998</v>
      </c>
      <c r="D55" s="13">
        <f t="shared" si="0"/>
        <v>1138.9315583699999</v>
      </c>
      <c r="E55" s="30">
        <f t="shared" si="1"/>
        <v>4555.7262334799998</v>
      </c>
    </row>
    <row r="56" spans="1:5">
      <c r="A56" s="3" t="s">
        <v>193</v>
      </c>
      <c r="B56" s="10" t="s">
        <v>195</v>
      </c>
      <c r="C56" s="6">
        <v>17992371.289999999</v>
      </c>
      <c r="D56" s="13">
        <f t="shared" si="0"/>
        <v>1123.3986824193751</v>
      </c>
      <c r="E56" s="30">
        <f t="shared" si="1"/>
        <v>4493.5947296775003</v>
      </c>
    </row>
    <row r="57" spans="1:5">
      <c r="A57" s="3" t="s">
        <v>35</v>
      </c>
      <c r="B57" s="10" t="s">
        <v>112</v>
      </c>
      <c r="C57" s="6">
        <v>27673721.93</v>
      </c>
      <c r="D57" s="13">
        <f t="shared" si="0"/>
        <v>1727.8780130043751</v>
      </c>
      <c r="E57" s="30">
        <f t="shared" si="1"/>
        <v>6911.5120520175005</v>
      </c>
    </row>
    <row r="58" spans="1:5" ht="22.5">
      <c r="A58" s="3" t="s">
        <v>36</v>
      </c>
      <c r="B58" s="10" t="s">
        <v>113</v>
      </c>
      <c r="C58" s="6">
        <v>10086365.34</v>
      </c>
      <c r="D58" s="13">
        <f t="shared" si="0"/>
        <v>629.76743591624995</v>
      </c>
      <c r="E58" s="30">
        <f t="shared" si="1"/>
        <v>2519.0697436649998</v>
      </c>
    </row>
    <row r="59" spans="1:5" ht="22.5">
      <c r="A59" s="3" t="s">
        <v>36</v>
      </c>
      <c r="B59" s="10" t="s">
        <v>114</v>
      </c>
      <c r="C59" s="6">
        <v>22843966.719999999</v>
      </c>
      <c r="D59" s="13">
        <f t="shared" si="0"/>
        <v>1426.32017208</v>
      </c>
      <c r="E59" s="30">
        <f t="shared" si="1"/>
        <v>5705.2806883200001</v>
      </c>
    </row>
    <row r="60" spans="1:5" ht="22.5">
      <c r="A60" s="3" t="s">
        <v>36</v>
      </c>
      <c r="B60" s="10" t="s">
        <v>115</v>
      </c>
      <c r="C60" s="6">
        <v>12706557.24</v>
      </c>
      <c r="D60" s="13">
        <f t="shared" si="0"/>
        <v>793.36566767250008</v>
      </c>
      <c r="E60" s="30">
        <f t="shared" si="1"/>
        <v>3173.4626706900003</v>
      </c>
    </row>
    <row r="61" spans="1:5">
      <c r="A61" s="3" t="s">
        <v>37</v>
      </c>
      <c r="B61" s="10" t="s">
        <v>116</v>
      </c>
      <c r="C61" s="6">
        <v>16731542.619999999</v>
      </c>
      <c r="D61" s="13">
        <f t="shared" si="0"/>
        <v>1044.67569233625</v>
      </c>
      <c r="E61" s="30">
        <f t="shared" si="1"/>
        <v>4178.702769345</v>
      </c>
    </row>
    <row r="62" spans="1:5" ht="22.5">
      <c r="A62" s="3" t="s">
        <v>38</v>
      </c>
      <c r="B62" s="10" t="s">
        <v>117</v>
      </c>
      <c r="C62" s="6">
        <v>25394565.300000001</v>
      </c>
      <c r="D62" s="13">
        <f t="shared" si="0"/>
        <v>1585.5731709187503</v>
      </c>
      <c r="E62" s="30">
        <f t="shared" si="1"/>
        <v>6342.2926836750012</v>
      </c>
    </row>
    <row r="63" spans="1:5" ht="22.5">
      <c r="A63" s="3" t="s">
        <v>39</v>
      </c>
      <c r="B63" s="10" t="s">
        <v>118</v>
      </c>
      <c r="C63" s="6">
        <v>15580809.449999999</v>
      </c>
      <c r="D63" s="13">
        <f t="shared" si="0"/>
        <v>972.82679003437499</v>
      </c>
      <c r="E63" s="30">
        <f t="shared" si="1"/>
        <v>3891.3071601375</v>
      </c>
    </row>
    <row r="64" spans="1:5">
      <c r="A64" s="3" t="s">
        <v>40</v>
      </c>
      <c r="B64" s="10" t="s">
        <v>119</v>
      </c>
      <c r="C64" s="6">
        <v>22584448.629999999</v>
      </c>
      <c r="D64" s="13">
        <f t="shared" si="0"/>
        <v>1410.1165113356251</v>
      </c>
      <c r="E64" s="30">
        <f t="shared" si="1"/>
        <v>5640.4660453425004</v>
      </c>
    </row>
    <row r="65" spans="1:5">
      <c r="A65" s="3" t="s">
        <v>40</v>
      </c>
      <c r="B65" s="10" t="s">
        <v>120</v>
      </c>
      <c r="C65" s="6">
        <v>9188604.3000000007</v>
      </c>
      <c r="D65" s="13">
        <f t="shared" si="0"/>
        <v>573.71348098125009</v>
      </c>
      <c r="E65" s="30">
        <f t="shared" si="1"/>
        <v>2294.8539239250003</v>
      </c>
    </row>
    <row r="66" spans="1:5" s="14" customFormat="1" ht="21">
      <c r="A66" s="11" t="s">
        <v>121</v>
      </c>
      <c r="B66" s="12" t="s">
        <v>122</v>
      </c>
      <c r="C66" s="13">
        <v>17658006.030000001</v>
      </c>
      <c r="D66" s="13">
        <f>C66*1.5%/4</f>
        <v>66217.522612500004</v>
      </c>
      <c r="E66" s="30">
        <f t="shared" si="1"/>
        <v>264870.09045000002</v>
      </c>
    </row>
    <row r="67" spans="1:5" ht="22.5">
      <c r="A67" s="3" t="s">
        <v>41</v>
      </c>
      <c r="B67" s="10" t="s">
        <v>123</v>
      </c>
      <c r="C67" s="6">
        <v>20715946.449999999</v>
      </c>
      <c r="D67" s="13">
        <f t="shared" si="0"/>
        <v>1293.4519064718752</v>
      </c>
      <c r="E67" s="30">
        <f t="shared" si="1"/>
        <v>5173.8076258875008</v>
      </c>
    </row>
    <row r="68" spans="1:5">
      <c r="A68" s="3" t="s">
        <v>124</v>
      </c>
      <c r="B68" s="10" t="s">
        <v>125</v>
      </c>
      <c r="C68" s="6">
        <v>47944925.039999999</v>
      </c>
      <c r="D68" s="13">
        <f t="shared" si="0"/>
        <v>2993.5612571849997</v>
      </c>
      <c r="E68" s="30">
        <f t="shared" si="1"/>
        <v>11974.245028739999</v>
      </c>
    </row>
    <row r="69" spans="1:5" ht="22.5">
      <c r="A69" s="3" t="s">
        <v>42</v>
      </c>
      <c r="B69" s="10" t="s">
        <v>126</v>
      </c>
      <c r="C69" s="6">
        <v>19255579.489999998</v>
      </c>
      <c r="D69" s="13">
        <f t="shared" si="0"/>
        <v>1202.270244406875</v>
      </c>
      <c r="E69" s="30">
        <f t="shared" ref="E69:E125" si="2">D69*4</f>
        <v>4809.0809776275</v>
      </c>
    </row>
    <row r="70" spans="1:5">
      <c r="A70" s="3" t="s">
        <v>43</v>
      </c>
      <c r="B70" s="10" t="s">
        <v>127</v>
      </c>
      <c r="C70" s="6">
        <v>21047771.460000001</v>
      </c>
      <c r="D70" s="13">
        <f t="shared" ref="D70:D125" si="3">C70*1.5%*3.33%/2/4</f>
        <v>1314.1702305337501</v>
      </c>
      <c r="E70" s="30">
        <f t="shared" si="2"/>
        <v>5256.6809221350004</v>
      </c>
    </row>
    <row r="71" spans="1:5" ht="22.5">
      <c r="A71" s="3" t="s">
        <v>44</v>
      </c>
      <c r="B71" s="10" t="s">
        <v>128</v>
      </c>
      <c r="C71" s="6">
        <v>16315133.76</v>
      </c>
      <c r="D71" s="13">
        <f t="shared" si="3"/>
        <v>1018.6761641400001</v>
      </c>
      <c r="E71" s="30">
        <f t="shared" si="2"/>
        <v>4074.7046565600003</v>
      </c>
    </row>
    <row r="72" spans="1:5">
      <c r="A72" s="3" t="s">
        <v>52</v>
      </c>
      <c r="B72" s="10" t="s">
        <v>129</v>
      </c>
      <c r="C72" s="6">
        <v>34984328.509999998</v>
      </c>
      <c r="D72" s="13">
        <f t="shared" si="3"/>
        <v>2184.334011343125</v>
      </c>
      <c r="E72" s="30">
        <f t="shared" si="2"/>
        <v>8737.3360453724999</v>
      </c>
    </row>
    <row r="73" spans="1:5">
      <c r="A73" s="3" t="s">
        <v>51</v>
      </c>
      <c r="B73" s="10" t="s">
        <v>199</v>
      </c>
      <c r="C73" s="6">
        <v>25077952.940000001</v>
      </c>
      <c r="D73" s="13">
        <f t="shared" si="3"/>
        <v>1565.8046866912503</v>
      </c>
      <c r="E73" s="30">
        <f t="shared" si="2"/>
        <v>6263.218746765001</v>
      </c>
    </row>
    <row r="74" spans="1:5">
      <c r="A74" s="3" t="s">
        <v>51</v>
      </c>
      <c r="B74" s="10" t="s">
        <v>130</v>
      </c>
      <c r="C74" s="6">
        <v>29419404.600000001</v>
      </c>
      <c r="D74" s="13">
        <f t="shared" si="3"/>
        <v>1836.8740747125003</v>
      </c>
      <c r="E74" s="30">
        <f t="shared" si="2"/>
        <v>7347.496298850001</v>
      </c>
    </row>
    <row r="75" spans="1:5">
      <c r="A75" s="4" t="s">
        <v>50</v>
      </c>
      <c r="B75" s="10" t="s">
        <v>131</v>
      </c>
      <c r="C75" s="6">
        <v>52585570.030000001</v>
      </c>
      <c r="D75" s="13">
        <f t="shared" si="3"/>
        <v>3283.3115287481251</v>
      </c>
      <c r="E75" s="30">
        <f t="shared" si="2"/>
        <v>13133.2461149925</v>
      </c>
    </row>
    <row r="76" spans="1:5">
      <c r="A76" s="3" t="s">
        <v>132</v>
      </c>
      <c r="B76" s="10">
        <v>0</v>
      </c>
      <c r="C76" s="6">
        <v>0</v>
      </c>
      <c r="D76" s="13">
        <f t="shared" si="3"/>
        <v>0</v>
      </c>
      <c r="E76" s="30">
        <f t="shared" si="2"/>
        <v>0</v>
      </c>
    </row>
    <row r="77" spans="1:5" ht="22.5">
      <c r="A77" s="3" t="s">
        <v>45</v>
      </c>
      <c r="B77" s="10" t="s">
        <v>133</v>
      </c>
      <c r="C77" s="6">
        <v>4579975.1900000004</v>
      </c>
      <c r="D77" s="13">
        <f t="shared" si="3"/>
        <v>285.96220092562504</v>
      </c>
      <c r="E77" s="30">
        <f t="shared" si="2"/>
        <v>1143.8488037025002</v>
      </c>
    </row>
    <row r="78" spans="1:5" ht="22.5">
      <c r="A78" s="3" t="s">
        <v>46</v>
      </c>
      <c r="B78" s="10" t="s">
        <v>134</v>
      </c>
      <c r="C78" s="6">
        <v>18643984.66</v>
      </c>
      <c r="D78" s="13">
        <f t="shared" si="3"/>
        <v>1164.0837922087501</v>
      </c>
      <c r="E78" s="30">
        <f t="shared" si="2"/>
        <v>4656.3351688350003</v>
      </c>
    </row>
    <row r="79" spans="1:5" ht="22.5">
      <c r="A79" s="3" t="s">
        <v>47</v>
      </c>
      <c r="B79" s="10" t="s">
        <v>135</v>
      </c>
      <c r="C79" s="6">
        <v>5801931.5</v>
      </c>
      <c r="D79" s="13">
        <f t="shared" si="3"/>
        <v>362.25809803125003</v>
      </c>
      <c r="E79" s="30">
        <f t="shared" si="2"/>
        <v>1449.0323921250001</v>
      </c>
    </row>
    <row r="80" spans="1:5" ht="22.5">
      <c r="A80" s="3" t="s">
        <v>48</v>
      </c>
      <c r="B80" s="10">
        <v>0</v>
      </c>
      <c r="C80" s="6">
        <v>0</v>
      </c>
      <c r="D80" s="13">
        <f t="shared" si="3"/>
        <v>0</v>
      </c>
      <c r="E80" s="30">
        <f t="shared" si="2"/>
        <v>0</v>
      </c>
    </row>
    <row r="81" spans="1:5" s="21" customFormat="1">
      <c r="A81" s="4" t="s">
        <v>53</v>
      </c>
      <c r="B81" s="19" t="s">
        <v>136</v>
      </c>
      <c r="C81" s="20">
        <v>142157328.53</v>
      </c>
      <c r="D81" s="13">
        <f t="shared" si="3"/>
        <v>8875.9482000918761</v>
      </c>
      <c r="E81" s="30">
        <f t="shared" si="2"/>
        <v>35503.792800367504</v>
      </c>
    </row>
    <row r="82" spans="1:5" s="21" customFormat="1">
      <c r="A82" s="4" t="s">
        <v>53</v>
      </c>
      <c r="B82" s="19" t="s">
        <v>196</v>
      </c>
      <c r="C82" s="20">
        <v>62749549.020000003</v>
      </c>
      <c r="D82" s="13">
        <f t="shared" si="3"/>
        <v>3917.9249669362507</v>
      </c>
      <c r="E82" s="30">
        <f t="shared" si="2"/>
        <v>15671.699867745003</v>
      </c>
    </row>
    <row r="83" spans="1:5" s="21" customFormat="1">
      <c r="A83" s="4" t="s">
        <v>53</v>
      </c>
      <c r="B83" s="19" t="s">
        <v>137</v>
      </c>
      <c r="C83" s="20">
        <v>7592023.1799999997</v>
      </c>
      <c r="D83" s="13">
        <f t="shared" si="3"/>
        <v>474.02694730125006</v>
      </c>
      <c r="E83" s="30">
        <f t="shared" si="2"/>
        <v>1896.1077892050002</v>
      </c>
    </row>
    <row r="84" spans="1:5" ht="22.5">
      <c r="A84" s="3" t="s">
        <v>49</v>
      </c>
      <c r="B84" s="10" t="s">
        <v>138</v>
      </c>
      <c r="C84" s="6">
        <v>29476700</v>
      </c>
      <c r="D84" s="13">
        <f t="shared" si="3"/>
        <v>1840.4514562500001</v>
      </c>
      <c r="E84" s="30">
        <f t="shared" si="2"/>
        <v>7361.8058250000004</v>
      </c>
    </row>
    <row r="85" spans="1:5" ht="22.5">
      <c r="A85" s="3" t="s">
        <v>49</v>
      </c>
      <c r="B85" s="5" t="s">
        <v>139</v>
      </c>
      <c r="C85" s="15">
        <v>58356005.670000002</v>
      </c>
      <c r="D85" s="13">
        <f t="shared" si="3"/>
        <v>3643.6031040206253</v>
      </c>
      <c r="E85" s="30">
        <f t="shared" si="2"/>
        <v>14574.412416082501</v>
      </c>
    </row>
    <row r="86" spans="1:5" s="14" customFormat="1" ht="21">
      <c r="A86" s="11" t="s">
        <v>49</v>
      </c>
      <c r="B86" s="12" t="s">
        <v>140</v>
      </c>
      <c r="C86" s="13">
        <v>21704782.32</v>
      </c>
      <c r="D86" s="13">
        <f>C86*1.5%/4</f>
        <v>81392.933699999994</v>
      </c>
      <c r="E86" s="30">
        <f t="shared" si="2"/>
        <v>325571.73479999998</v>
      </c>
    </row>
    <row r="87" spans="1:5">
      <c r="A87" s="2" t="s">
        <v>141</v>
      </c>
      <c r="B87" s="10">
        <v>0</v>
      </c>
      <c r="C87" s="6">
        <v>0</v>
      </c>
      <c r="D87" s="13">
        <f t="shared" si="3"/>
        <v>0</v>
      </c>
      <c r="E87" s="30">
        <f t="shared" si="2"/>
        <v>0</v>
      </c>
    </row>
    <row r="88" spans="1:5" s="36" customFormat="1">
      <c r="A88" s="33" t="s">
        <v>202</v>
      </c>
      <c r="B88" s="34" t="s">
        <v>203</v>
      </c>
      <c r="C88" s="35">
        <v>6883725.6900000004</v>
      </c>
      <c r="D88" s="23">
        <f t="shared" si="3"/>
        <v>429.80262276937503</v>
      </c>
      <c r="E88" s="23">
        <f t="shared" si="2"/>
        <v>1719.2104910775001</v>
      </c>
    </row>
    <row r="89" spans="1:5">
      <c r="A89" s="3" t="s">
        <v>55</v>
      </c>
      <c r="B89" s="10" t="s">
        <v>142</v>
      </c>
      <c r="C89" s="6">
        <v>3994198</v>
      </c>
      <c r="D89" s="13">
        <f t="shared" si="3"/>
        <v>249.38773762500003</v>
      </c>
      <c r="E89" s="30">
        <f t="shared" si="2"/>
        <v>997.55095050000011</v>
      </c>
    </row>
    <row r="90" spans="1:5">
      <c r="A90" s="2" t="s">
        <v>54</v>
      </c>
      <c r="B90" s="10" t="s">
        <v>148</v>
      </c>
      <c r="C90" s="6">
        <v>10380071.43</v>
      </c>
      <c r="D90" s="13">
        <f t="shared" si="3"/>
        <v>648.10570991062502</v>
      </c>
      <c r="E90" s="30">
        <f t="shared" si="2"/>
        <v>2592.4228396425001</v>
      </c>
    </row>
    <row r="91" spans="1:5">
      <c r="A91" s="2" t="s">
        <v>54</v>
      </c>
      <c r="B91" s="10" t="s">
        <v>149</v>
      </c>
      <c r="C91" s="6">
        <v>10028984.539999999</v>
      </c>
      <c r="D91" s="13">
        <f t="shared" si="3"/>
        <v>626.18472221624995</v>
      </c>
      <c r="E91" s="30">
        <f t="shared" si="2"/>
        <v>2504.7388888649998</v>
      </c>
    </row>
    <row r="92" spans="1:5">
      <c r="A92" s="2" t="s">
        <v>54</v>
      </c>
      <c r="B92" s="10" t="s">
        <v>150</v>
      </c>
      <c r="C92" s="6">
        <v>10566445.960000001</v>
      </c>
      <c r="D92" s="13">
        <f t="shared" si="3"/>
        <v>659.7424696275001</v>
      </c>
      <c r="E92" s="30">
        <f t="shared" si="2"/>
        <v>2638.9698785100004</v>
      </c>
    </row>
    <row r="93" spans="1:5">
      <c r="A93" s="2" t="s">
        <v>54</v>
      </c>
      <c r="B93" s="10" t="s">
        <v>151</v>
      </c>
      <c r="C93" s="6">
        <v>4906582.5999999996</v>
      </c>
      <c r="D93" s="13">
        <f t="shared" si="3"/>
        <v>306.35475108749995</v>
      </c>
      <c r="E93" s="30">
        <f t="shared" si="2"/>
        <v>1225.4190043499998</v>
      </c>
    </row>
    <row r="94" spans="1:5">
      <c r="A94" s="2" t="s">
        <v>54</v>
      </c>
      <c r="B94" s="10" t="s">
        <v>152</v>
      </c>
      <c r="C94" s="6">
        <v>11661108.619999999</v>
      </c>
      <c r="D94" s="13">
        <f t="shared" si="3"/>
        <v>728.09046946125</v>
      </c>
      <c r="E94" s="30">
        <f t="shared" si="2"/>
        <v>2912.361877845</v>
      </c>
    </row>
    <row r="95" spans="1:5">
      <c r="A95" s="2" t="s">
        <v>54</v>
      </c>
      <c r="B95" s="10" t="s">
        <v>153</v>
      </c>
      <c r="C95" s="6">
        <v>158932445.52000001</v>
      </c>
      <c r="D95" s="13">
        <f t="shared" si="3"/>
        <v>9923.3445671550016</v>
      </c>
      <c r="E95" s="30">
        <f t="shared" si="2"/>
        <v>39693.378268620007</v>
      </c>
    </row>
    <row r="96" spans="1:5">
      <c r="A96" s="2" t="s">
        <v>54</v>
      </c>
      <c r="B96" s="10" t="s">
        <v>154</v>
      </c>
      <c r="C96" s="6">
        <v>2051621.8</v>
      </c>
      <c r="D96" s="13">
        <f t="shared" si="3"/>
        <v>128.09813613750001</v>
      </c>
      <c r="E96" s="30">
        <f t="shared" si="2"/>
        <v>512.39254455000003</v>
      </c>
    </row>
    <row r="97" spans="1:5">
      <c r="A97" s="2" t="s">
        <v>54</v>
      </c>
      <c r="B97" s="10" t="s">
        <v>155</v>
      </c>
      <c r="C97" s="6">
        <v>2054901.44</v>
      </c>
      <c r="D97" s="13">
        <f t="shared" si="3"/>
        <v>128.30290865999999</v>
      </c>
      <c r="E97" s="30">
        <f t="shared" si="2"/>
        <v>513.21163463999994</v>
      </c>
    </row>
    <row r="98" spans="1:5">
      <c r="A98" s="2" t="s">
        <v>54</v>
      </c>
      <c r="B98" s="10" t="s">
        <v>156</v>
      </c>
      <c r="C98" s="6">
        <v>11355042.560000001</v>
      </c>
      <c r="D98" s="13">
        <f t="shared" si="3"/>
        <v>708.98046984000007</v>
      </c>
      <c r="E98" s="30">
        <f t="shared" si="2"/>
        <v>2835.9218793600003</v>
      </c>
    </row>
    <row r="99" spans="1:5">
      <c r="A99" s="2" t="s">
        <v>54</v>
      </c>
      <c r="B99" s="10" t="s">
        <v>157</v>
      </c>
      <c r="C99" s="6">
        <v>11329282.689999999</v>
      </c>
      <c r="D99" s="13">
        <f t="shared" si="3"/>
        <v>707.37208795687502</v>
      </c>
      <c r="E99" s="30">
        <f t="shared" si="2"/>
        <v>2829.4883518275001</v>
      </c>
    </row>
    <row r="100" spans="1:5">
      <c r="A100" s="2" t="s">
        <v>54</v>
      </c>
      <c r="B100" s="10" t="s">
        <v>158</v>
      </c>
      <c r="C100" s="6">
        <v>4675599.2699999996</v>
      </c>
      <c r="D100" s="13">
        <f t="shared" si="3"/>
        <v>291.93272942062498</v>
      </c>
      <c r="E100" s="30">
        <f t="shared" si="2"/>
        <v>1167.7309176824999</v>
      </c>
    </row>
    <row r="101" spans="1:5">
      <c r="A101" s="2" t="s">
        <v>54</v>
      </c>
      <c r="B101" s="10" t="s">
        <v>159</v>
      </c>
      <c r="C101" s="6">
        <v>3587334.8</v>
      </c>
      <c r="D101" s="13">
        <f t="shared" si="3"/>
        <v>223.984216575</v>
      </c>
      <c r="E101" s="30">
        <f t="shared" si="2"/>
        <v>895.93686630000002</v>
      </c>
    </row>
    <row r="102" spans="1:5">
      <c r="A102" s="2" t="s">
        <v>54</v>
      </c>
      <c r="B102" s="10" t="s">
        <v>160</v>
      </c>
      <c r="C102" s="6">
        <v>10230261.1</v>
      </c>
      <c r="D102" s="13">
        <f t="shared" si="3"/>
        <v>638.75192743125001</v>
      </c>
      <c r="E102" s="30">
        <f t="shared" si="2"/>
        <v>2555.007709725</v>
      </c>
    </row>
    <row r="103" spans="1:5">
      <c r="A103" s="2" t="s">
        <v>54</v>
      </c>
      <c r="B103" s="10" t="s">
        <v>161</v>
      </c>
      <c r="C103" s="6">
        <v>8651378.5700000003</v>
      </c>
      <c r="D103" s="13">
        <f t="shared" si="3"/>
        <v>540.170449464375</v>
      </c>
      <c r="E103" s="30">
        <f t="shared" si="2"/>
        <v>2160.6817978575</v>
      </c>
    </row>
    <row r="104" spans="1:5">
      <c r="A104" s="2" t="s">
        <v>54</v>
      </c>
      <c r="B104" s="10" t="s">
        <v>162</v>
      </c>
      <c r="C104" s="6">
        <v>5046442.53</v>
      </c>
      <c r="D104" s="13">
        <f t="shared" si="3"/>
        <v>315.08725546687504</v>
      </c>
      <c r="E104" s="30">
        <f t="shared" si="2"/>
        <v>1260.3490218675001</v>
      </c>
    </row>
    <row r="105" spans="1:5">
      <c r="A105" s="2" t="s">
        <v>54</v>
      </c>
      <c r="B105" s="10" t="s">
        <v>163</v>
      </c>
      <c r="C105" s="6">
        <v>3298973.24</v>
      </c>
      <c r="D105" s="13">
        <f t="shared" si="3"/>
        <v>205.97964167250004</v>
      </c>
      <c r="E105" s="30">
        <f t="shared" si="2"/>
        <v>823.91856669000015</v>
      </c>
    </row>
    <row r="106" spans="1:5">
      <c r="A106" s="2" t="s">
        <v>54</v>
      </c>
      <c r="B106" s="10" t="s">
        <v>164</v>
      </c>
      <c r="C106" s="6">
        <v>9029608.6600000001</v>
      </c>
      <c r="D106" s="13">
        <f t="shared" si="3"/>
        <v>563.78619070875004</v>
      </c>
      <c r="E106" s="30">
        <f t="shared" si="2"/>
        <v>2255.1447628350002</v>
      </c>
    </row>
    <row r="107" spans="1:5">
      <c r="A107" s="2" t="s">
        <v>54</v>
      </c>
      <c r="B107" s="10" t="s">
        <v>165</v>
      </c>
      <c r="C107" s="6">
        <v>15899267.57</v>
      </c>
      <c r="D107" s="13">
        <f t="shared" si="3"/>
        <v>992.71051890187516</v>
      </c>
      <c r="E107" s="30">
        <f t="shared" si="2"/>
        <v>3970.8420756075006</v>
      </c>
    </row>
    <row r="108" spans="1:5">
      <c r="A108" s="2" t="s">
        <v>54</v>
      </c>
      <c r="B108" s="10" t="s">
        <v>166</v>
      </c>
      <c r="C108" s="6">
        <v>4070478.67</v>
      </c>
      <c r="D108" s="13">
        <f t="shared" si="3"/>
        <v>254.15051195812501</v>
      </c>
      <c r="E108" s="30">
        <f t="shared" si="2"/>
        <v>1016.6020478325</v>
      </c>
    </row>
    <row r="109" spans="1:5">
      <c r="A109" s="2" t="s">
        <v>54</v>
      </c>
      <c r="B109" s="10" t="s">
        <v>167</v>
      </c>
      <c r="C109" s="6">
        <v>916573.71</v>
      </c>
      <c r="D109" s="13">
        <f t="shared" si="3"/>
        <v>57.228571018125002</v>
      </c>
      <c r="E109" s="30">
        <f t="shared" si="2"/>
        <v>228.91428407250001</v>
      </c>
    </row>
    <row r="110" spans="1:5">
      <c r="A110" s="2" t="s">
        <v>54</v>
      </c>
      <c r="B110" s="10" t="s">
        <v>168</v>
      </c>
      <c r="C110" s="6">
        <v>670404.80000000005</v>
      </c>
      <c r="D110" s="13">
        <f t="shared" si="3"/>
        <v>41.858399700000007</v>
      </c>
      <c r="E110" s="30">
        <f t="shared" si="2"/>
        <v>167.43359880000003</v>
      </c>
    </row>
    <row r="111" spans="1:5">
      <c r="A111" s="2" t="s">
        <v>54</v>
      </c>
      <c r="B111" s="10" t="s">
        <v>169</v>
      </c>
      <c r="C111" s="6">
        <v>7255170.4199999999</v>
      </c>
      <c r="D111" s="13">
        <f t="shared" si="3"/>
        <v>452.99470309875005</v>
      </c>
      <c r="E111" s="30">
        <f t="shared" si="2"/>
        <v>1811.9788123950002</v>
      </c>
    </row>
    <row r="112" spans="1:5">
      <c r="A112" s="2" t="s">
        <v>54</v>
      </c>
      <c r="B112" s="10" t="s">
        <v>170</v>
      </c>
      <c r="C112" s="6">
        <v>8577367.6099999994</v>
      </c>
      <c r="D112" s="13">
        <f t="shared" si="3"/>
        <v>535.54939014937497</v>
      </c>
      <c r="E112" s="30">
        <f t="shared" si="2"/>
        <v>2142.1975605974999</v>
      </c>
    </row>
    <row r="113" spans="1:5">
      <c r="A113" s="2" t="s">
        <v>54</v>
      </c>
      <c r="B113" s="10" t="s">
        <v>171</v>
      </c>
      <c r="C113" s="6">
        <v>15858814.48</v>
      </c>
      <c r="D113" s="13">
        <f t="shared" si="3"/>
        <v>990.18472909500008</v>
      </c>
      <c r="E113" s="30">
        <f t="shared" si="2"/>
        <v>3960.7389163800003</v>
      </c>
    </row>
    <row r="114" spans="1:5">
      <c r="A114" s="2" t="s">
        <v>54</v>
      </c>
      <c r="B114" s="10" t="s">
        <v>172</v>
      </c>
      <c r="C114" s="6">
        <v>29808419.600000001</v>
      </c>
      <c r="D114" s="13">
        <f t="shared" si="3"/>
        <v>1861.1631987750002</v>
      </c>
      <c r="E114" s="30">
        <f t="shared" si="2"/>
        <v>7444.6527951000007</v>
      </c>
    </row>
    <row r="115" spans="1:5">
      <c r="A115" s="2" t="s">
        <v>54</v>
      </c>
      <c r="B115" s="10" t="s">
        <v>173</v>
      </c>
      <c r="C115" s="6">
        <v>6764792.46</v>
      </c>
      <c r="D115" s="13">
        <f t="shared" si="3"/>
        <v>422.37672922125006</v>
      </c>
      <c r="E115" s="30">
        <f t="shared" si="2"/>
        <v>1689.5069168850002</v>
      </c>
    </row>
    <row r="116" spans="1:5">
      <c r="A116" s="2" t="s">
        <v>54</v>
      </c>
      <c r="B116" s="10" t="s">
        <v>174</v>
      </c>
      <c r="C116" s="6">
        <v>30488955.440000001</v>
      </c>
      <c r="D116" s="13">
        <f t="shared" si="3"/>
        <v>1903.6541552850001</v>
      </c>
      <c r="E116" s="30">
        <f t="shared" si="2"/>
        <v>7614.6166211400005</v>
      </c>
    </row>
    <row r="117" spans="1:5">
      <c r="A117" s="2" t="s">
        <v>54</v>
      </c>
      <c r="B117" s="10" t="s">
        <v>175</v>
      </c>
      <c r="C117" s="6">
        <v>21296830.670000002</v>
      </c>
      <c r="D117" s="13">
        <f t="shared" si="3"/>
        <v>1329.720864958125</v>
      </c>
      <c r="E117" s="30">
        <f t="shared" si="2"/>
        <v>5318.8834598325002</v>
      </c>
    </row>
    <row r="118" spans="1:5">
      <c r="A118" s="2" t="s">
        <v>54</v>
      </c>
      <c r="B118" s="10" t="s">
        <v>176</v>
      </c>
      <c r="C118" s="6">
        <v>5380610.3200000003</v>
      </c>
      <c r="D118" s="13">
        <f t="shared" si="3"/>
        <v>335.95185685500007</v>
      </c>
      <c r="E118" s="30">
        <f t="shared" si="2"/>
        <v>1343.8074274200003</v>
      </c>
    </row>
    <row r="119" spans="1:5">
      <c r="A119" s="2" t="s">
        <v>54</v>
      </c>
      <c r="B119" s="10" t="s">
        <v>177</v>
      </c>
      <c r="C119" s="6">
        <v>10887104.449999999</v>
      </c>
      <c r="D119" s="13">
        <f t="shared" si="3"/>
        <v>679.76358409687498</v>
      </c>
      <c r="E119" s="30">
        <f t="shared" si="2"/>
        <v>2719.0543363874999</v>
      </c>
    </row>
    <row r="120" spans="1:5">
      <c r="A120" s="2" t="s">
        <v>54</v>
      </c>
      <c r="B120" s="10" t="s">
        <v>178</v>
      </c>
      <c r="C120" s="6">
        <v>3211722.27</v>
      </c>
      <c r="D120" s="13">
        <f t="shared" si="3"/>
        <v>200.53190923312502</v>
      </c>
      <c r="E120" s="30">
        <f t="shared" si="2"/>
        <v>802.12763693250008</v>
      </c>
    </row>
    <row r="121" spans="1:5">
      <c r="A121" s="2" t="s">
        <v>54</v>
      </c>
      <c r="B121" s="10" t="s">
        <v>179</v>
      </c>
      <c r="C121" s="6">
        <v>143610692.68000001</v>
      </c>
      <c r="D121" s="13">
        <f t="shared" si="3"/>
        <v>8966.6926242075024</v>
      </c>
      <c r="E121" s="30">
        <f t="shared" si="2"/>
        <v>35866.77049683001</v>
      </c>
    </row>
    <row r="122" spans="1:5">
      <c r="A122" s="2" t="s">
        <v>54</v>
      </c>
      <c r="B122" s="10" t="s">
        <v>180</v>
      </c>
      <c r="C122" s="6">
        <v>9699081.5299999993</v>
      </c>
      <c r="D122" s="13">
        <f t="shared" si="3"/>
        <v>605.58640302937499</v>
      </c>
      <c r="E122" s="30">
        <f t="shared" si="2"/>
        <v>2422.3456121175</v>
      </c>
    </row>
    <row r="123" spans="1:5">
      <c r="A123" s="2" t="s">
        <v>54</v>
      </c>
      <c r="B123" s="10" t="s">
        <v>181</v>
      </c>
      <c r="C123" s="6">
        <v>11287512.970000001</v>
      </c>
      <c r="D123" s="13">
        <f t="shared" si="3"/>
        <v>704.76409106437518</v>
      </c>
      <c r="E123" s="30">
        <f t="shared" si="2"/>
        <v>2819.0563642575007</v>
      </c>
    </row>
    <row r="124" spans="1:5">
      <c r="A124" s="2" t="s">
        <v>54</v>
      </c>
      <c r="B124" s="10" t="s">
        <v>182</v>
      </c>
      <c r="C124" s="6">
        <v>13891721.34</v>
      </c>
      <c r="D124" s="13">
        <f t="shared" si="3"/>
        <v>867.36435116625</v>
      </c>
      <c r="E124" s="30">
        <f t="shared" si="2"/>
        <v>3469.457404665</v>
      </c>
    </row>
    <row r="125" spans="1:5">
      <c r="A125" s="2" t="s">
        <v>54</v>
      </c>
      <c r="B125" s="10" t="s">
        <v>147</v>
      </c>
      <c r="C125" s="6">
        <v>4447907.22</v>
      </c>
      <c r="D125" s="13">
        <f t="shared" si="3"/>
        <v>277.71620704874999</v>
      </c>
      <c r="E125" s="30">
        <f t="shared" si="2"/>
        <v>1110.864828195</v>
      </c>
    </row>
    <row r="126" spans="1:5" s="14" customFormat="1">
      <c r="A126" s="16" t="s">
        <v>183</v>
      </c>
      <c r="B126" s="17"/>
      <c r="C126" s="13">
        <f>SUM(C3:C125)</f>
        <v>3092905095.4640007</v>
      </c>
      <c r="D126" s="13">
        <f>SUM(D3:D125)</f>
        <v>338266.00411293044</v>
      </c>
      <c r="E126" s="30">
        <f>SUM(E3:E125)</f>
        <v>1353064.0164517218</v>
      </c>
    </row>
  </sheetData>
  <mergeCells count="1">
    <mergeCell ref="A1:E1"/>
  </mergeCells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"/>
  <sheetViews>
    <sheetView workbookViewId="0">
      <selection activeCell="D5" sqref="D5"/>
    </sheetView>
  </sheetViews>
  <sheetFormatPr defaultRowHeight="27.75" customHeight="1"/>
  <cols>
    <col min="1" max="1" width="32.5703125" customWidth="1"/>
    <col min="2" max="2" width="22.42578125" style="1" customWidth="1"/>
    <col min="3" max="3" width="17.42578125" customWidth="1"/>
    <col min="4" max="4" width="19.42578125" customWidth="1"/>
    <col min="5" max="5" width="16" customWidth="1"/>
    <col min="6" max="6" width="17.28515625" customWidth="1"/>
    <col min="10" max="10" width="8" customWidth="1"/>
    <col min="11" max="15" width="9.140625" hidden="1" customWidth="1"/>
    <col min="16" max="16" width="7" hidden="1" customWidth="1"/>
    <col min="17" max="17" width="9.140625" hidden="1" customWidth="1"/>
  </cols>
  <sheetData>
    <row r="1" spans="1:6" ht="27.75" customHeight="1">
      <c r="A1" s="37" t="s">
        <v>192</v>
      </c>
      <c r="B1" s="37"/>
      <c r="C1" s="37"/>
      <c r="D1" s="37"/>
      <c r="E1" s="37"/>
      <c r="F1" s="38"/>
    </row>
    <row r="2" spans="1:6" s="9" customFormat="1" ht="30" customHeight="1">
      <c r="A2" s="7" t="s">
        <v>0</v>
      </c>
      <c r="B2" s="7" t="s">
        <v>57</v>
      </c>
      <c r="C2" s="7" t="s">
        <v>1</v>
      </c>
      <c r="D2" s="7" t="s">
        <v>2</v>
      </c>
      <c r="E2" s="7" t="s">
        <v>198</v>
      </c>
      <c r="F2" s="8" t="s">
        <v>197</v>
      </c>
    </row>
    <row r="3" spans="1:6" ht="27.75" customHeight="1">
      <c r="A3" s="3" t="s">
        <v>184</v>
      </c>
      <c r="B3" s="5" t="s">
        <v>185</v>
      </c>
      <c r="C3" s="6">
        <v>8109321.5099999998</v>
      </c>
      <c r="D3" s="6">
        <f>C3*1.5%*3.33%/2/4</f>
        <v>506.32576178062499</v>
      </c>
      <c r="E3" s="6">
        <f>D3*4</f>
        <v>2025.3030471224999</v>
      </c>
      <c r="F3" s="6">
        <f>E3*2</f>
        <v>4050.6060942449999</v>
      </c>
    </row>
    <row r="4" spans="1:6" ht="27.75" customHeight="1">
      <c r="A4" s="3" t="s">
        <v>186</v>
      </c>
      <c r="B4" s="5" t="s">
        <v>187</v>
      </c>
      <c r="C4" s="6">
        <v>9826891.4700000007</v>
      </c>
      <c r="D4" s="6">
        <f t="shared" ref="D4:D7" si="0">C4*1.5%*3.33%/2/4</f>
        <v>613.56653615812513</v>
      </c>
      <c r="E4" s="6">
        <f t="shared" ref="E4:E7" si="1">D4*4</f>
        <v>2454.2661446325005</v>
      </c>
      <c r="F4" s="6">
        <f t="shared" ref="F4:F7" si="2">E4*2</f>
        <v>4908.5322892650011</v>
      </c>
    </row>
    <row r="5" spans="1:6" ht="27.75" customHeight="1">
      <c r="A5" s="3" t="s">
        <v>186</v>
      </c>
      <c r="B5" s="5" t="s">
        <v>188</v>
      </c>
      <c r="C5" s="6">
        <v>53600.39</v>
      </c>
      <c r="D5" s="6">
        <f>C5*1.5%*3.33%/2/4</f>
        <v>3.3466743506250003</v>
      </c>
      <c r="E5" s="6">
        <f t="shared" si="1"/>
        <v>13.386697402500001</v>
      </c>
      <c r="F5" s="6">
        <f t="shared" si="2"/>
        <v>26.773394805000002</v>
      </c>
    </row>
    <row r="6" spans="1:6" ht="27.75" customHeight="1">
      <c r="A6" s="3" t="s">
        <v>189</v>
      </c>
      <c r="B6" s="5" t="s">
        <v>190</v>
      </c>
      <c r="C6" s="6">
        <v>8884889.0399999991</v>
      </c>
      <c r="D6" s="6">
        <f t="shared" si="0"/>
        <v>554.75025943499998</v>
      </c>
      <c r="E6" s="6">
        <f t="shared" si="1"/>
        <v>2219.0010377399999</v>
      </c>
      <c r="F6" s="6">
        <f t="shared" si="2"/>
        <v>4438.0020754799998</v>
      </c>
    </row>
    <row r="7" spans="1:6" ht="27.75" customHeight="1">
      <c r="A7" s="3" t="s">
        <v>189</v>
      </c>
      <c r="B7" s="5" t="s">
        <v>191</v>
      </c>
      <c r="C7" s="6">
        <v>9207427.2300000004</v>
      </c>
      <c r="D7" s="6">
        <f t="shared" si="0"/>
        <v>574.88873767312498</v>
      </c>
      <c r="E7" s="6">
        <f t="shared" si="1"/>
        <v>2299.5549506924999</v>
      </c>
      <c r="F7" s="6">
        <f t="shared" si="2"/>
        <v>4599.1099013849998</v>
      </c>
    </row>
    <row r="8" spans="1:6" s="14" customFormat="1" ht="27.75" customHeight="1">
      <c r="A8" s="16" t="s">
        <v>183</v>
      </c>
      <c r="B8" s="17"/>
      <c r="C8" s="18"/>
      <c r="D8" s="13">
        <f>SUM(D3:D7)</f>
        <v>2252.8779693975002</v>
      </c>
      <c r="E8" s="13">
        <f>SUM(E3:E7)</f>
        <v>9011.5118775900009</v>
      </c>
      <c r="F8" s="13">
        <f>SUM(F3:F7)</f>
        <v>18023.023755180002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школы</vt:lpstr>
      <vt:lpstr>социалка+здрав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Щенникова Татьяна Викторовна</dc:creator>
  <cp:lastModifiedBy>danilu</cp:lastModifiedBy>
  <cp:lastPrinted>2023-02-17T07:00:17Z</cp:lastPrinted>
  <dcterms:created xsi:type="dcterms:W3CDTF">2022-03-23T13:50:35Z</dcterms:created>
  <dcterms:modified xsi:type="dcterms:W3CDTF">2023-03-06T06:09:20Z</dcterms:modified>
</cp:coreProperties>
</file>